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6 год\ИНОСТРАННЫЕ ГРАЖДАНИ 1-й квартал\ЯНВАРЬ\КОПЛЕКСНАЯ ДИАГНОСТИКА\"/>
    </mc:Choice>
  </mc:AlternateContent>
  <bookViews>
    <workbookView xWindow="120" yWindow="90" windowWidth="19320" windowHeight="9120"/>
  </bookViews>
  <sheets>
    <sheet name="Неврологическое отделение 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'Неврологическое отделение '!$A$1:$D$25</definedName>
  </definedNames>
  <calcPr calcId="162913"/>
</workbook>
</file>

<file path=xl/calcChain.xml><?xml version="1.0" encoding="utf-8"?>
<calcChain xmlns="http://schemas.openxmlformats.org/spreadsheetml/2006/main">
  <c r="G23" i="2" l="1"/>
  <c r="F23" i="2"/>
  <c r="G19" i="2"/>
  <c r="F19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G7" i="2"/>
  <c r="F7" i="2"/>
  <c r="D18" i="2" l="1"/>
  <c r="D19" i="2" l="1"/>
  <c r="C8" i="2" l="1"/>
  <c r="C18" i="2" l="1"/>
  <c r="C17" i="2"/>
  <c r="C16" i="2"/>
  <c r="C14" i="2"/>
  <c r="C12" i="2"/>
  <c r="C13" i="2"/>
  <c r="C11" i="2"/>
  <c r="C10" i="2" l="1"/>
  <c r="C9" i="2"/>
  <c r="C19" i="2" l="1"/>
</calcChain>
</file>

<file path=xl/sharedStrings.xml><?xml version="1.0" encoding="utf-8"?>
<sst xmlns="http://schemas.openxmlformats.org/spreadsheetml/2006/main" count="29" uniqueCount="29">
  <si>
    <t>УТВЕРЖДАЮ</t>
  </si>
  <si>
    <t>ПРЕЙСКУРАНТ</t>
  </si>
  <si>
    <t>№  n/n</t>
  </si>
  <si>
    <t>Наименование исследований и специалистов врачей</t>
  </si>
  <si>
    <t>Общий анализ мочи</t>
  </si>
  <si>
    <t>Начальник планово-экономического отдела</t>
  </si>
  <si>
    <t>ЭКГ</t>
  </si>
  <si>
    <t>Консультация врача - специалиста</t>
  </si>
  <si>
    <t>Рентгенограмма черепа в 2-х проекциях</t>
  </si>
  <si>
    <t>Рентгенограмма органов грудной клетки (или
флюорография)</t>
  </si>
  <si>
    <t>Осмотр окулиста (глазное дно)</t>
  </si>
  <si>
    <t>Электроэнцефалография</t>
  </si>
  <si>
    <t>Коагулограмма (АЧТВ, ПТИ, фибриноген А, гематокрит)</t>
  </si>
  <si>
    <t>И.Л.Кандрацкая</t>
  </si>
  <si>
    <t>Общий анализ крови</t>
  </si>
  <si>
    <t>УЗИ брахиоцефальных  сосудов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</si>
  <si>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</si>
  <si>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</si>
  <si>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экономист</t>
  </si>
  <si>
    <t>* Граждане Российской Федерации, работающие по трудовым договорам.</t>
  </si>
  <si>
    <t>Н.В.Сазонова</t>
  </si>
  <si>
    <r>
      <t>Койко-день пребывания в отделении</t>
    </r>
    <r>
      <rPr>
        <b/>
        <sz val="12"/>
        <color indexed="8"/>
        <rFont val="Times New Roman"/>
        <family val="1"/>
        <charset val="204"/>
      </rPr>
      <t xml:space="preserve"> 2 койко-дня</t>
    </r>
  </si>
  <si>
    <t xml:space="preserve"> по желанию  иностранных граждан без вида на жительство и лиц без гражданства без вида на жительство,   (стоимость услуги, руб.)</t>
  </si>
  <si>
    <r>
      <t xml:space="preserve">на  первичное обследование в неврологическом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 иностранных граждан в Государственном учреждении здравоохранения "Полоцкая центральная городская больница" </t>
    </r>
  </si>
  <si>
    <t>Биохимический анализ крови</t>
  </si>
  <si>
    <t>с 20.01.2026г.</t>
  </si>
  <si>
    <t>Главный врач Государственного                                                                                                                                                                                                                                                                                  учреждения здравоохранения                                                                                                                                                                                                                                                                                               "Полоцкая центральная городская больница"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 П.В.Боровик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      "                         2026 года</t>
  </si>
  <si>
    <t>росс.руб</t>
  </si>
  <si>
    <t>долл.США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</si>
</sst>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2" fontId="4" fillId="0" borderId="1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2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/>
    <xf numFmtId="165" fontId="3" fillId="0" borderId="0" xfId="0" applyNumberFormat="1" applyFont="1" applyFill="1" applyAlignment="1">
      <alignment wrapText="1"/>
    </xf>
    <xf numFmtId="165" fontId="3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  <xf numFmtId="0" fontId="5" fillId="0" borderId="0" xfId="0" applyFont="1" applyFill="1" applyAlignment="1">
      <alignment vertical="center"/>
    </xf>
    <xf numFmtId="43" fontId="5" fillId="0" borderId="0" xfId="0" applyNumberFormat="1" applyFont="1" applyFill="1"/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%202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83;&#1077;&#1082;&#1090;&#1088;&#1086;&#1101;&#1085;&#1094;&#1077;&#1092;&#1072;&#1083;&#1086;&#1075;&#1088;&#1072;&#1092;&#1080;&#1103;/&#1069;&#1083;&#1077;&#1082;&#1090;&#1088;&#1086;&#1101;&#1085;&#1094;&#1077;&#1092;&#1072;&#1083;&#1086;&#1075;&#1088;&#1072;&#1092;&#1080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6 кал  на скрытую кровь"/>
      <sheetName val="№47 преждевременные роды"/>
      <sheetName val="№48 околоплодные воды"/>
      <sheetName val="№49 кал "/>
      <sheetName val="№50 кал"/>
      <sheetName val="№50 кал ГП"/>
      <sheetName val="№51 мокрота"/>
      <sheetName val="№52 биохим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0 гемостаза (МНО)"/>
      <sheetName val="№111 Реберга"/>
      <sheetName val="№119 кальц."/>
      <sheetName val="№120 глюкоза"/>
      <sheetName val="№121 мочевины"/>
      <sheetName val="№122 кардиоферменты"/>
      <sheetName val="№123 глюкоза "/>
      <sheetName val="Расчёт тест поло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5">
          <cell r="F25">
            <v>6.4529000000000005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F24">
            <v>5.9436999999999998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  <row r="183">
          <cell r="F183">
            <v>7.9325000000000001</v>
          </cell>
        </row>
      </sheetData>
      <sheetData sheetId="1" refreshError="1"/>
      <sheetData sheetId="2">
        <row r="18">
          <cell r="F18">
            <v>4.0994999999999999</v>
          </cell>
        </row>
        <row r="79">
          <cell r="F79">
            <v>3.7680000000000007</v>
          </cell>
        </row>
      </sheetData>
      <sheetData sheetId="3">
        <row r="163">
          <cell r="F163">
            <v>6.8335000000000008</v>
          </cell>
        </row>
        <row r="169">
          <cell r="D169">
            <v>3.3600000000000003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цефалография"/>
    </sheetNames>
    <sheetDataSet>
      <sheetData sheetId="0">
        <row r="16">
          <cell r="F16">
            <v>15.07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6">
          <cell r="C16">
            <v>15.067500000000001</v>
          </cell>
        </row>
        <row r="23">
          <cell r="C23">
            <v>19.629111917769407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topLeftCell="A4" zoomScaleSheetLayoutView="100" workbookViewId="0">
      <selection activeCell="F5" sqref="F5:G6"/>
    </sheetView>
  </sheetViews>
  <sheetFormatPr defaultRowHeight="15.75" x14ac:dyDescent="0.25"/>
  <cols>
    <col min="1" max="1" width="9.140625" style="3"/>
    <col min="2" max="2" width="61.140625" style="3" customWidth="1"/>
    <col min="3" max="3" width="38.140625" style="3" hidden="1" customWidth="1"/>
    <col min="4" max="4" width="40.140625" style="3" customWidth="1"/>
    <col min="5" max="5" width="9.140625" style="3"/>
    <col min="6" max="6" width="13.7109375" style="3" bestFit="1" customWidth="1"/>
    <col min="7" max="7" width="10.7109375" style="3" bestFit="1" customWidth="1"/>
    <col min="8" max="16384" width="9.140625" style="3"/>
  </cols>
  <sheetData>
    <row r="1" spans="1:7" s="2" customFormat="1" x14ac:dyDescent="0.25">
      <c r="A1" s="1"/>
      <c r="B1" s="1"/>
      <c r="C1" s="1"/>
      <c r="D1" s="22" t="s">
        <v>0</v>
      </c>
      <c r="E1" s="22"/>
      <c r="F1" s="1"/>
      <c r="G1" s="1"/>
    </row>
    <row r="2" spans="1:7" s="2" customFormat="1" ht="109.5" customHeight="1" x14ac:dyDescent="0.25">
      <c r="A2" s="1"/>
      <c r="B2" s="1"/>
      <c r="C2" s="1"/>
      <c r="D2" s="24" t="s">
        <v>26</v>
      </c>
      <c r="E2" s="23"/>
      <c r="F2" s="1"/>
      <c r="G2" s="1"/>
    </row>
    <row r="3" spans="1:7" x14ac:dyDescent="0.25">
      <c r="A3" s="25" t="s">
        <v>1</v>
      </c>
      <c r="B3" s="25"/>
      <c r="C3" s="25"/>
      <c r="D3" s="25"/>
    </row>
    <row r="4" spans="1:7" ht="31.5" customHeight="1" x14ac:dyDescent="0.25">
      <c r="A4" s="26" t="s">
        <v>23</v>
      </c>
      <c r="B4" s="27"/>
      <c r="C4" s="27"/>
      <c r="D4" s="27"/>
    </row>
    <row r="5" spans="1:7" x14ac:dyDescent="0.25">
      <c r="A5" s="28" t="s">
        <v>25</v>
      </c>
      <c r="B5" s="28"/>
      <c r="C5" s="28"/>
      <c r="D5" s="28"/>
      <c r="F5" s="3">
        <v>3.7999999999999999E-2</v>
      </c>
      <c r="G5" s="3">
        <v>2.8988</v>
      </c>
    </row>
    <row r="6" spans="1:7" ht="81.75" customHeight="1" x14ac:dyDescent="0.25">
      <c r="A6" s="7" t="s">
        <v>2</v>
      </c>
      <c r="B6" s="8" t="s">
        <v>3</v>
      </c>
      <c r="C6" s="8" t="s">
        <v>17</v>
      </c>
      <c r="D6" s="8" t="s">
        <v>22</v>
      </c>
      <c r="F6" s="31" t="s">
        <v>27</v>
      </c>
      <c r="G6" s="31" t="s">
        <v>28</v>
      </c>
    </row>
    <row r="7" spans="1:7" x14ac:dyDescent="0.25">
      <c r="A7" s="9">
        <v>1</v>
      </c>
      <c r="B7" s="13" t="s">
        <v>7</v>
      </c>
      <c r="C7" s="14">
        <v>8.44</v>
      </c>
      <c r="D7" s="21">
        <v>43.9</v>
      </c>
      <c r="F7" s="32">
        <f>D7/$F$5</f>
        <v>1155.2631578947369</v>
      </c>
      <c r="G7" s="32">
        <f>D7/$G$5</f>
        <v>15.144197599006485</v>
      </c>
    </row>
    <row r="8" spans="1:7" x14ac:dyDescent="0.25">
      <c r="A8" s="9">
        <v>2</v>
      </c>
      <c r="B8" s="13" t="s">
        <v>14</v>
      </c>
      <c r="C8" s="14">
        <f>'[1]Анализ крови №54'!$E$26</f>
        <v>6.77</v>
      </c>
      <c r="D8" s="21">
        <v>19.39</v>
      </c>
      <c r="F8" s="32">
        <f t="shared" ref="F8:F18" si="0">D8/$F$5</f>
        <v>510.26315789473688</v>
      </c>
      <c r="G8" s="32">
        <f t="shared" ref="G8:G18" si="1">D8/$G$5</f>
        <v>6.688974748171657</v>
      </c>
    </row>
    <row r="9" spans="1:7" x14ac:dyDescent="0.25">
      <c r="A9" s="9">
        <v>3</v>
      </c>
      <c r="B9" s="13" t="s">
        <v>4</v>
      </c>
      <c r="C9" s="14">
        <f>'[1]№ 53 Анализ мочи'!$E$23</f>
        <v>3.7890000000000001</v>
      </c>
      <c r="D9" s="21">
        <v>5.09</v>
      </c>
      <c r="F9" s="32">
        <f t="shared" si="0"/>
        <v>133.94736842105263</v>
      </c>
      <c r="G9" s="32">
        <f t="shared" si="1"/>
        <v>1.7558989926866289</v>
      </c>
    </row>
    <row r="10" spans="1:7" x14ac:dyDescent="0.25">
      <c r="A10" s="9">
        <v>4</v>
      </c>
      <c r="B10" s="15" t="s">
        <v>24</v>
      </c>
      <c r="C10" s="16">
        <f>[1]Биохимия!$E$28</f>
        <v>10.6492</v>
      </c>
      <c r="D10" s="21">
        <v>37.64</v>
      </c>
      <c r="F10" s="32">
        <f t="shared" si="0"/>
        <v>990.52631578947376</v>
      </c>
      <c r="G10" s="32">
        <f t="shared" si="1"/>
        <v>12.984683317234717</v>
      </c>
    </row>
    <row r="11" spans="1:7" ht="17.25" customHeight="1" x14ac:dyDescent="0.25">
      <c r="A11" s="9">
        <v>5</v>
      </c>
      <c r="B11" s="15" t="s">
        <v>12</v>
      </c>
      <c r="C11" s="17">
        <f>'[2]№108 гемостаза'!$F$24</f>
        <v>5.9436999999999998</v>
      </c>
      <c r="D11" s="21">
        <v>13.34</v>
      </c>
      <c r="F11" s="32">
        <f t="shared" si="0"/>
        <v>351.0526315789474</v>
      </c>
      <c r="G11" s="32">
        <f t="shared" si="1"/>
        <v>4.6019042362356837</v>
      </c>
    </row>
    <row r="12" spans="1:7" ht="31.5" x14ac:dyDescent="0.25">
      <c r="A12" s="9">
        <v>6</v>
      </c>
      <c r="B12" s="18" t="s">
        <v>9</v>
      </c>
      <c r="C12" s="19">
        <f>'[3]Рентген общий'!$F$18</f>
        <v>4.0994999999999999</v>
      </c>
      <c r="D12" s="21">
        <v>30.65</v>
      </c>
      <c r="F12" s="32">
        <f t="shared" si="0"/>
        <v>806.57894736842104</v>
      </c>
      <c r="G12" s="32">
        <f t="shared" si="1"/>
        <v>10.573340692700427</v>
      </c>
    </row>
    <row r="13" spans="1:7" x14ac:dyDescent="0.25">
      <c r="A13" s="9">
        <v>7</v>
      </c>
      <c r="B13" s="18" t="s">
        <v>8</v>
      </c>
      <c r="C13" s="20">
        <f>'[3]Рентген общий'!$F$79</f>
        <v>3.7680000000000007</v>
      </c>
      <c r="D13" s="21">
        <v>30.41</v>
      </c>
      <c r="F13" s="32">
        <f t="shared" si="0"/>
        <v>800.26315789473688</v>
      </c>
      <c r="G13" s="32">
        <f t="shared" si="1"/>
        <v>10.490547812888092</v>
      </c>
    </row>
    <row r="14" spans="1:7" x14ac:dyDescent="0.25">
      <c r="A14" s="9">
        <v>8</v>
      </c>
      <c r="B14" s="18" t="s">
        <v>6</v>
      </c>
      <c r="C14" s="20">
        <f>'[3]черно-белый'!$D$169</f>
        <v>3.3600000000000003</v>
      </c>
      <c r="D14" s="21">
        <v>24.6</v>
      </c>
      <c r="F14" s="32">
        <f t="shared" si="0"/>
        <v>647.36842105263167</v>
      </c>
      <c r="G14" s="32">
        <f t="shared" si="1"/>
        <v>8.4862701807644552</v>
      </c>
    </row>
    <row r="15" spans="1:7" x14ac:dyDescent="0.25">
      <c r="A15" s="9">
        <v>9</v>
      </c>
      <c r="B15" s="18" t="s">
        <v>10</v>
      </c>
      <c r="C15" s="20">
        <v>9.49</v>
      </c>
      <c r="D15" s="21">
        <v>36.6</v>
      </c>
      <c r="F15" s="32">
        <f t="shared" si="0"/>
        <v>963.1578947368422</v>
      </c>
      <c r="G15" s="32">
        <f t="shared" si="1"/>
        <v>12.625914171381261</v>
      </c>
    </row>
    <row r="16" spans="1:7" x14ac:dyDescent="0.25">
      <c r="A16" s="9">
        <v>10</v>
      </c>
      <c r="B16" s="18" t="s">
        <v>15</v>
      </c>
      <c r="C16" s="20">
        <f>'[3]УЗИ цветное '!$F$183</f>
        <v>7.9325000000000001</v>
      </c>
      <c r="D16" s="21">
        <v>70.790000000000006</v>
      </c>
      <c r="F16" s="32">
        <f t="shared" si="0"/>
        <v>1862.8947368421054</v>
      </c>
      <c r="G16" s="32">
        <f t="shared" si="1"/>
        <v>24.420449841313648</v>
      </c>
    </row>
    <row r="17" spans="1:7" x14ac:dyDescent="0.25">
      <c r="A17" s="9">
        <v>11</v>
      </c>
      <c r="B17" s="18" t="s">
        <v>11</v>
      </c>
      <c r="C17" s="20">
        <f>[4]Электроэнцефалография!$F$16</f>
        <v>15.07</v>
      </c>
      <c r="D17" s="21">
        <v>96.95</v>
      </c>
      <c r="F17" s="32">
        <f t="shared" si="0"/>
        <v>2551.3157894736842</v>
      </c>
      <c r="G17" s="32">
        <f t="shared" si="1"/>
        <v>33.444873740858284</v>
      </c>
    </row>
    <row r="18" spans="1:7" x14ac:dyDescent="0.25">
      <c r="A18" s="9">
        <v>12</v>
      </c>
      <c r="B18" s="18" t="s">
        <v>21</v>
      </c>
      <c r="C18" s="20">
        <f>[5]Прейскурант!$C$23</f>
        <v>19.629111917769407</v>
      </c>
      <c r="D18" s="21">
        <f>82.71*2</f>
        <v>165.42</v>
      </c>
      <c r="F18" s="32">
        <f t="shared" si="0"/>
        <v>4353.1578947368416</v>
      </c>
      <c r="G18" s="32">
        <f t="shared" si="1"/>
        <v>57.064992410652678</v>
      </c>
    </row>
    <row r="19" spans="1:7" x14ac:dyDescent="0.25">
      <c r="A19" s="11"/>
      <c r="B19" s="12" t="s">
        <v>16</v>
      </c>
      <c r="C19" s="4">
        <f>SUM(C7:C18)</f>
        <v>98.941011917769416</v>
      </c>
      <c r="D19" s="10">
        <f>SUM(D7:D18)</f>
        <v>574.78</v>
      </c>
      <c r="F19" s="32">
        <f>SUM(F7:F18)</f>
        <v>15125.789473684212</v>
      </c>
      <c r="G19" s="32">
        <f>SUM(G7:G18)</f>
        <v>198.282047743894</v>
      </c>
    </row>
    <row r="20" spans="1:7" x14ac:dyDescent="0.25">
      <c r="A20" s="5"/>
      <c r="B20" s="5"/>
      <c r="C20" s="5"/>
      <c r="D20" s="5"/>
    </row>
    <row r="21" spans="1:7" s="6" customFormat="1" ht="14.25" hidden="1" customHeight="1" x14ac:dyDescent="0.25">
      <c r="A21" s="29" t="s">
        <v>19</v>
      </c>
      <c r="B21" s="30"/>
      <c r="C21" s="30"/>
      <c r="D21" s="30"/>
      <c r="E21" s="30"/>
    </row>
    <row r="22" spans="1:7" x14ac:dyDescent="0.25">
      <c r="A22" s="5"/>
      <c r="B22" s="5"/>
      <c r="C22" s="5"/>
      <c r="D22" s="5"/>
    </row>
    <row r="23" spans="1:7" x14ac:dyDescent="0.25">
      <c r="B23" s="3" t="s">
        <v>5</v>
      </c>
      <c r="D23" s="3" t="s">
        <v>13</v>
      </c>
      <c r="F23" s="32">
        <f>D19/F5</f>
        <v>15125.78947368421</v>
      </c>
      <c r="G23" s="32">
        <f>D19/G5</f>
        <v>198.28204774389403</v>
      </c>
    </row>
    <row r="25" spans="1:7" x14ac:dyDescent="0.25">
      <c r="B25" s="3" t="s">
        <v>18</v>
      </c>
      <c r="D25" s="3" t="s">
        <v>20</v>
      </c>
    </row>
  </sheetData>
  <mergeCells count="4">
    <mergeCell ref="A3:D3"/>
    <mergeCell ref="A4:D4"/>
    <mergeCell ref="A5:D5"/>
    <mergeCell ref="A21:E21"/>
  </mergeCells>
  <phoneticPr fontId="0" type="noConversion"/>
  <pageMargins left="0.36" right="0.43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Неврологическое отделение </vt:lpstr>
      <vt:lpstr>'Неврологическое отделение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2026-01-19T06:34:33Z</cp:lastPrinted>
  <dcterms:created xsi:type="dcterms:W3CDTF">2015-10-30T13:14:56Z</dcterms:created>
  <dcterms:modified xsi:type="dcterms:W3CDTF">2026-02-03T08:38:33Z</dcterms:modified>
</cp:coreProperties>
</file>